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naulin\Desktop\"/>
    </mc:Choice>
  </mc:AlternateContent>
  <xr:revisionPtr revIDLastSave="0" documentId="8_{5713B5D6-9969-4D11-A8A0-76B712B2397C}" xr6:coauthVersionLast="47" xr6:coauthVersionMax="47" xr10:uidLastSave="{00000000-0000-0000-0000-000000000000}"/>
  <bookViews>
    <workbookView xWindow="-120" yWindow="-120" windowWidth="25440" windowHeight="15390" xr2:uid="{3AA91D2F-43B3-47FA-B5EA-5942E43C248E}"/>
  </bookViews>
  <sheets>
    <sheet name="Results_(2)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U10" i="1"/>
  <c r="U13" i="1"/>
  <c r="U5" i="1"/>
  <c r="U9" i="1"/>
  <c r="U12" i="1"/>
  <c r="U16" i="1"/>
  <c r="U17" i="1"/>
  <c r="U14" i="1"/>
  <c r="D14" i="1"/>
</calcChain>
</file>

<file path=xl/sharedStrings.xml><?xml version="1.0" encoding="utf-8"?>
<sst xmlns="http://schemas.openxmlformats.org/spreadsheetml/2006/main" count="26" uniqueCount="24">
  <si>
    <t>Carbon Saving Calculator</t>
  </si>
  <si>
    <t>Choose your screeds</t>
  </si>
  <si>
    <t xml:space="preserve">Gyvlon screed </t>
  </si>
  <si>
    <t>Eco Family C25</t>
  </si>
  <si>
    <t xml:space="preserve">Cementitious screed </t>
  </si>
  <si>
    <t>XTR Family C35</t>
  </si>
  <si>
    <t xml:space="preserve">Thickness of screed </t>
  </si>
  <si>
    <t>Cementitious (mm)</t>
  </si>
  <si>
    <t>Thermio C30</t>
  </si>
  <si>
    <t>Gyvlon (mm)</t>
  </si>
  <si>
    <t>Finio C30</t>
  </si>
  <si>
    <t>Excelio C30</t>
  </si>
  <si>
    <t>Floor Area (m2)</t>
  </si>
  <si>
    <t>Embedded Carbon SAVED</t>
  </si>
  <si>
    <t>CO2ekg</t>
  </si>
  <si>
    <t xml:space="preserve">Gyvlon </t>
  </si>
  <si>
    <t>CO2 saving</t>
  </si>
  <si>
    <t>Tel. 01925 428780
E: anhydritec.enquiries.uk@minersa.com</t>
  </si>
  <si>
    <t>Cement flowing screed C20</t>
  </si>
  <si>
    <t>Cement flowing screed C25</t>
  </si>
  <si>
    <t>Cement flowing screed C30</t>
  </si>
  <si>
    <t>Cement Semi-dry screed C20</t>
  </si>
  <si>
    <t>Cement Semi-dry screed C25</t>
  </si>
  <si>
    <t>Cement Semi-dry screed C30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</si>
</sst>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&quot; &quot;;&quot;-&quot;#,##0&quot; &quot;;&quot; -&quot;00&quot; &quot;;&quot; &quot;@&quot; &quot;"/>
    <numFmt numFmtId="165" formatCode="&quot; &quot;#,##0.00&quot; &quot;;&quot;-&quot;#,##0.00&quot; &quot;;&quot; -&quot;00&quot; &quot;;&quot; &quot;@&quot; &quot;"/>
  </numFmts>
  <fonts count="2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FFFFFF"/>
      <name val="Calibri"/>
      <family val="2"/>
    </font>
    <font>
      <sz val="18"/>
      <color rgb="FF000000"/>
      <name val="Calibri"/>
      <family val="2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b/>
      <sz val="28"/>
      <color rgb="FFFFFFFF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4"/>
      <color theme="0"/>
      <name val="Calibri"/>
      <family val="2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26"/>
      <color rgb="FF000000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F2CC"/>
        <bgColor rgb="FFFFF2CC"/>
      </patternFill>
    </fill>
    <fill>
      <patternFill patternType="solid">
        <fgColor rgb="FFC6E0B4"/>
        <bgColor rgb="FFC6E0B4"/>
      </patternFill>
    </fill>
    <fill>
      <patternFill patternType="solid">
        <fgColor rgb="FFAEAAAA"/>
        <bgColor rgb="FFAEAAAA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rgb="FFC6E0B4"/>
      </patternFill>
    </fill>
    <fill>
      <patternFill patternType="solid">
        <fgColor rgb="FFFFFF00"/>
        <bgColor rgb="FFAEAAAA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E2EFDA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2" fillId="2" borderId="4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3" borderId="6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0" borderId="0" xfId="0" applyFont="1"/>
    <xf numFmtId="0" fontId="2" fillId="2" borderId="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5" fillId="2" borderId="0" xfId="0" applyFont="1" applyFill="1" applyAlignment="1">
      <alignment wrapText="1"/>
    </xf>
    <xf numFmtId="3" fontId="8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5" fillId="0" borderId="0" xfId="0" applyFont="1" applyAlignment="1">
      <alignment wrapText="1"/>
    </xf>
    <xf numFmtId="3" fontId="8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/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0" xfId="0" applyFont="1" applyFill="1"/>
    <xf numFmtId="0" fontId="0" fillId="6" borderId="0" xfId="0" applyFill="1"/>
    <xf numFmtId="0" fontId="0" fillId="6" borderId="0" xfId="0" applyFill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4" fillId="0" borderId="0" xfId="2" applyFont="1" applyBorder="1"/>
    <xf numFmtId="0" fontId="17" fillId="0" borderId="0" xfId="0" applyFont="1" applyAlignment="1">
      <alignment horizontal="left" vertical="center"/>
    </xf>
    <xf numFmtId="9" fontId="12" fillId="0" borderId="0" xfId="2" applyFont="1" applyBorder="1"/>
    <xf numFmtId="0" fontId="12" fillId="0" borderId="0" xfId="0" applyFont="1" applyAlignment="1">
      <alignment horizontal="center"/>
    </xf>
    <xf numFmtId="164" fontId="14" fillId="0" borderId="0" xfId="1" applyNumberFormat="1" applyFont="1" applyBorder="1"/>
    <xf numFmtId="0" fontId="18" fillId="0" borderId="0" xfId="0" applyFont="1" applyAlignment="1">
      <alignment horizontal="left"/>
    </xf>
    <xf numFmtId="9" fontId="13" fillId="0" borderId="0" xfId="2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0" fillId="7" borderId="7" xfId="0" applyFont="1" applyFill="1" applyBorder="1" applyAlignment="1" applyProtection="1">
      <alignment horizont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3" fontId="2" fillId="10" borderId="7" xfId="0" applyNumberFormat="1" applyFont="1" applyFill="1" applyBorder="1" applyAlignment="1" applyProtection="1">
      <alignment horizont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2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6" fillId="4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3" fontId="20" fillId="11" borderId="7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/>
    </xf>
  </cellXfs>
  <cellStyles count="3">
    <cellStyle name="Milliers" xfId="1" builtinId="3" customBuiltin="1"/>
    <cellStyle name="Normal" xfId="0" builtinId="0" customBuiltin="1"/>
    <cellStyle name="Pourcentage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cap="all" baseline="0">
                <a:solidFill>
                  <a:srgbClr val="595959"/>
                </a:solidFill>
                <a:latin typeface="Calibri"/>
              </a:defRPr>
            </a:pPr>
            <a:r>
              <a:rPr lang="en-GB" sz="1600" b="1" i="0" u="none" strike="noStrike" kern="1200" cap="all" spc="0" baseline="0">
                <a:solidFill>
                  <a:srgbClr val="595959"/>
                </a:solidFill>
                <a:uFillTx/>
                <a:latin typeface="Calibri"/>
              </a:rPr>
              <a:t>% Carbon saving by switching</a:t>
            </a:r>
          </a:p>
        </c:rich>
      </c:tx>
      <c:overlay val="0"/>
      <c:spPr>
        <a:noFill/>
        <a:ln>
          <a:noFill/>
        </a:ln>
      </c:spPr>
    </c:title>
    <c:autoTitleDeleted val="0"/>
    <c:view3D>
      <c:rotX val="29"/>
      <c:rotY val="360"/>
      <c:rAngAx val="0"/>
    </c:view3D>
    <c:floor>
      <c:thickness val="0"/>
      <c:spPr>
        <a:noFill/>
        <a:ln>
          <a:noFill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48235"/>
              </a:solidFill>
              <a:ln>
                <a:noFill/>
              </a:ln>
              <a:effectLst>
                <a:outerShdw dir="16200000" algn="tl">
                  <a:srgbClr val="000000">
                    <a:alpha val="1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EA-4A5D-9971-234FC1CC2A04}"/>
              </c:ext>
            </c:extLst>
          </c:dPt>
          <c:dPt>
            <c:idx val="1"/>
            <c:bubble3D val="0"/>
            <c:spPr>
              <a:solidFill>
                <a:srgbClr val="3B3838"/>
              </a:solidFill>
              <a:ln>
                <a:noFill/>
              </a:ln>
              <a:effectLst>
                <a:outerShdw dir="16200000" algn="tl">
                  <a:srgbClr val="000000">
                    <a:alpha val="1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FEA-4A5D-9971-234FC1CC2A04}"/>
              </c:ext>
            </c:extLst>
          </c:dPt>
          <c:dLbls>
            <c:dLbl>
              <c:idx val="0"/>
              <c:layout>
                <c:manualLayout>
                  <c:x val="-0.20428246967882124"/>
                  <c:y val="2.76669060121971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100" b="1" i="0" u="none" strike="noStrike" kern="1200" spc="0" baseline="0">
                      <a:solidFill>
                        <a:srgbClr val="FFFFFF"/>
                      </a:solidFill>
                      <a:latin typeface="Calibri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2FEA-4A5D-9971-234FC1CC2A04}"/>
                </c:ext>
              </c:extLst>
            </c:dLbl>
            <c:dLbl>
              <c:idx val="1"/>
              <c:layout>
                <c:manualLayout>
                  <c:x val="0.24248034585583705"/>
                  <c:y val="-0.225086073097061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100" b="1" i="0" u="none" strike="noStrike" kern="1200" spc="0" baseline="0">
                      <a:solidFill>
                        <a:srgbClr val="FFFFFF"/>
                      </a:solidFill>
                      <a:latin typeface="Calibri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2FEA-4A5D-9971-234FC1CC2A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spc="0" baseline="0">
                    <a:solidFill>
                      <a:srgbClr val="FFFFFF"/>
                    </a:solidFill>
                    <a:latin typeface="Calibri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'Results_(2)'!$T$16:$T$17</c:f>
              <c:strCache>
                <c:ptCount val="2"/>
                <c:pt idx="0">
                  <c:v>Gyvlon </c:v>
                </c:pt>
                <c:pt idx="1">
                  <c:v>CO2 saving</c:v>
                </c:pt>
              </c:strCache>
            </c:strRef>
          </c:cat>
          <c:val>
            <c:numRef>
              <c:f>'Results_(2)'!$U$16:$U$17</c:f>
              <c:numCache>
                <c:formatCode>0%</c:formatCode>
                <c:ptCount val="2"/>
                <c:pt idx="0">
                  <c:v>0.19781144781144785</c:v>
                </c:pt>
                <c:pt idx="1">
                  <c:v>0.80218855218855212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A-4A5D-9971-234FC1CC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904874</xdr:colOff>
      <xdr:row>15</xdr:row>
      <xdr:rowOff>85725</xdr:rowOff>
    </xdr:from>
    <xdr:ext cx="3819525" cy="2057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FE202E-5583-CEEF-1EDA-DCF7F6171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66675</xdr:colOff>
      <xdr:row>0</xdr:row>
      <xdr:rowOff>57150</xdr:rowOff>
    </xdr:from>
    <xdr:to>
      <xdr:col>2</xdr:col>
      <xdr:colOff>335096</xdr:colOff>
      <xdr:row>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FFB04D-E4C9-B33A-9395-582436726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659071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904875</xdr:colOff>
      <xdr:row>26</xdr:row>
      <xdr:rowOff>133350</xdr:rowOff>
    </xdr:from>
    <xdr:to>
      <xdr:col>4</xdr:col>
      <xdr:colOff>0</xdr:colOff>
      <xdr:row>27</xdr:row>
      <xdr:rowOff>752475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839D250-CDF6-32B7-C256-5558C34D3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6276975"/>
          <a:ext cx="382905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4D158-526B-41D6-8992-57505F92D378}">
  <dimension ref="A1:AG29"/>
  <sheetViews>
    <sheetView showGridLines="0" tabSelected="1" workbookViewId="0">
      <selection activeCell="H12" sqref="H12"/>
    </sheetView>
  </sheetViews>
  <sheetFormatPr baseColWidth="10" defaultColWidth="9.140625" defaultRowHeight="15" x14ac:dyDescent="0.25"/>
  <cols>
    <col min="1" max="1" width="6.85546875" customWidth="1"/>
    <col min="2" max="2" width="14" customWidth="1"/>
    <col min="3" max="3" width="19.5703125" style="29" customWidth="1"/>
    <col min="4" max="4" width="37.42578125" style="30" customWidth="1"/>
    <col min="5" max="5" width="8.28515625" customWidth="1"/>
    <col min="6" max="6" width="4.7109375" customWidth="1"/>
    <col min="7" max="20" width="18.42578125" style="68" customWidth="1"/>
    <col min="21" max="21" width="18.42578125" style="69" customWidth="1"/>
    <col min="22" max="22" width="10.28515625" style="68" customWidth="1"/>
    <col min="23" max="23" width="14.28515625" style="70" bestFit="1" customWidth="1"/>
    <col min="24" max="24" width="6" style="68" bestFit="1" customWidth="1"/>
    <col min="25" max="25" width="30.7109375" style="68" bestFit="1" customWidth="1"/>
    <col min="26" max="26" width="6" style="68" bestFit="1" customWidth="1"/>
    <col min="27" max="27" width="29.7109375" style="68" bestFit="1" customWidth="1"/>
    <col min="28" max="28" width="10.85546875" style="68" customWidth="1"/>
    <col min="29" max="29" width="9.140625" style="68" customWidth="1"/>
    <col min="30" max="33" width="9.140625" style="68"/>
  </cols>
  <sheetData>
    <row r="1" spans="1:33" ht="74.25" customHeight="1" x14ac:dyDescent="0.25">
      <c r="A1" s="1"/>
      <c r="B1" s="2"/>
      <c r="C1" s="3"/>
      <c r="D1" s="37" t="s">
        <v>17</v>
      </c>
      <c r="E1" s="2"/>
      <c r="F1" s="4"/>
      <c r="Y1" s="74"/>
    </row>
    <row r="2" spans="1:33" ht="42" customHeight="1" x14ac:dyDescent="0.25">
      <c r="A2" s="5"/>
      <c r="B2" s="75" t="s">
        <v>0</v>
      </c>
      <c r="C2" s="75"/>
      <c r="D2" s="75"/>
      <c r="E2" s="75"/>
      <c r="F2" s="6"/>
      <c r="T2" s="38"/>
      <c r="U2" s="42"/>
      <c r="V2" s="38"/>
      <c r="W2" s="43"/>
      <c r="X2" s="38"/>
      <c r="Y2" s="38"/>
      <c r="Z2" s="38"/>
      <c r="AA2" s="38"/>
      <c r="AB2" s="38"/>
    </row>
    <row r="3" spans="1:33" ht="8.25" customHeight="1" thickBot="1" x14ac:dyDescent="0.3">
      <c r="A3" s="5"/>
      <c r="B3" s="7"/>
      <c r="C3" s="8"/>
      <c r="D3" s="9"/>
      <c r="E3" s="7"/>
      <c r="F3" s="6"/>
      <c r="T3" s="38"/>
      <c r="U3" s="42"/>
      <c r="V3" s="38"/>
      <c r="W3" s="43"/>
      <c r="X3" s="38"/>
      <c r="Y3" s="38"/>
      <c r="Z3" s="38"/>
      <c r="AA3" s="38"/>
      <c r="AB3" s="38"/>
    </row>
    <row r="4" spans="1:33" s="15" customFormat="1" ht="20.25" customHeight="1" thickBot="1" x14ac:dyDescent="0.35">
      <c r="A4" s="10"/>
      <c r="B4" s="11"/>
      <c r="C4" s="12"/>
      <c r="D4" s="13" t="s">
        <v>1</v>
      </c>
      <c r="E4" s="11"/>
      <c r="F4" s="14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39"/>
      <c r="U4" s="42"/>
      <c r="V4" s="39"/>
      <c r="W4" s="44"/>
      <c r="X4" s="39"/>
      <c r="Y4" s="39"/>
      <c r="Z4" s="39"/>
      <c r="AA4" s="39"/>
      <c r="AB4" s="39"/>
      <c r="AC4" s="71"/>
      <c r="AD4" s="71"/>
      <c r="AE4" s="71"/>
      <c r="AF4" s="71"/>
      <c r="AG4" s="71"/>
    </row>
    <row r="5" spans="1:33" s="31" customFormat="1" ht="24" customHeight="1" thickBot="1" x14ac:dyDescent="0.4">
      <c r="A5" s="32"/>
      <c r="B5" s="76" t="s">
        <v>2</v>
      </c>
      <c r="C5" s="76"/>
      <c r="D5" s="64" t="s">
        <v>3</v>
      </c>
      <c r="E5" s="34"/>
      <c r="F5" s="33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40"/>
      <c r="U5" s="45">
        <f>VLOOKUP(D5,W6:X11,2,FALSE)</f>
        <v>9.4E-2</v>
      </c>
      <c r="V5" s="40"/>
      <c r="W5" s="46"/>
      <c r="X5" s="47"/>
      <c r="Y5" s="47"/>
      <c r="Z5" s="47"/>
      <c r="AA5" s="40"/>
      <c r="AB5" s="40"/>
      <c r="AC5" s="72"/>
      <c r="AD5" s="72"/>
      <c r="AE5" s="72"/>
      <c r="AF5" s="72"/>
      <c r="AG5" s="72"/>
    </row>
    <row r="6" spans="1:33" s="15" customFormat="1" ht="6" customHeight="1" thickBot="1" x14ac:dyDescent="0.35">
      <c r="A6" s="10"/>
      <c r="B6" s="11"/>
      <c r="C6" s="16"/>
      <c r="D6" s="16"/>
      <c r="E6" s="11"/>
      <c r="F6" s="1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39"/>
      <c r="U6" s="42"/>
      <c r="V6" s="39"/>
      <c r="W6" s="48"/>
      <c r="X6" s="49"/>
      <c r="Y6" s="49"/>
      <c r="Z6" s="49"/>
      <c r="AA6" s="39"/>
      <c r="AB6" s="39"/>
      <c r="AC6" s="71"/>
      <c r="AD6" s="71"/>
      <c r="AE6" s="71"/>
      <c r="AF6" s="71"/>
      <c r="AG6" s="71"/>
    </row>
    <row r="7" spans="1:33" s="20" customFormat="1" ht="27.75" customHeight="1" thickBot="1" x14ac:dyDescent="0.3">
      <c r="A7" s="17"/>
      <c r="B7" s="77" t="s">
        <v>4</v>
      </c>
      <c r="C7" s="77"/>
      <c r="D7" s="67" t="s">
        <v>19</v>
      </c>
      <c r="E7" s="18"/>
      <c r="F7" s="19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41"/>
      <c r="U7" s="50">
        <f>VLOOKUP(D7,Y7:Z12,2,FALSE)</f>
        <v>0.29699999999999999</v>
      </c>
      <c r="V7" s="41"/>
      <c r="W7" s="51" t="s">
        <v>3</v>
      </c>
      <c r="X7" s="51">
        <v>9.4E-2</v>
      </c>
      <c r="Y7" s="52" t="s">
        <v>18</v>
      </c>
      <c r="Z7" s="51">
        <v>0.27900000000000003</v>
      </c>
      <c r="AA7" s="41">
        <v>10</v>
      </c>
      <c r="AB7" s="41"/>
      <c r="AC7" s="73"/>
      <c r="AD7" s="73"/>
      <c r="AE7" s="73"/>
      <c r="AF7" s="73"/>
      <c r="AG7" s="73"/>
    </row>
    <row r="8" spans="1:33" s="15" customFormat="1" ht="7.5" customHeight="1" thickBot="1" x14ac:dyDescent="0.35">
      <c r="A8" s="10"/>
      <c r="B8" s="11"/>
      <c r="C8" s="21"/>
      <c r="D8" s="21"/>
      <c r="E8" s="11"/>
      <c r="F8" s="1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39"/>
      <c r="U8" s="42"/>
      <c r="V8" s="39"/>
      <c r="W8" s="51" t="s">
        <v>5</v>
      </c>
      <c r="X8" s="51">
        <v>0.10100000000000001</v>
      </c>
      <c r="Y8" s="52" t="s">
        <v>19</v>
      </c>
      <c r="Z8" s="51">
        <v>0.29699999999999999</v>
      </c>
      <c r="AA8" s="41">
        <v>15</v>
      </c>
      <c r="AB8" s="39"/>
      <c r="AC8" s="71"/>
      <c r="AD8" s="71"/>
      <c r="AE8" s="71"/>
      <c r="AF8" s="71"/>
      <c r="AG8" s="71"/>
    </row>
    <row r="9" spans="1:33" s="15" customFormat="1" ht="18.75" customHeight="1" thickBot="1" x14ac:dyDescent="0.35">
      <c r="A9" s="10"/>
      <c r="B9" s="78" t="s">
        <v>6</v>
      </c>
      <c r="C9" s="22" t="s">
        <v>9</v>
      </c>
      <c r="D9" s="65">
        <v>25</v>
      </c>
      <c r="E9" s="11"/>
      <c r="F9" s="1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39"/>
      <c r="U9" s="42">
        <f>U5*D9</f>
        <v>2.35</v>
      </c>
      <c r="V9" s="39"/>
      <c r="W9" s="51" t="s">
        <v>8</v>
      </c>
      <c r="X9" s="51">
        <v>0.10199999999999999</v>
      </c>
      <c r="Y9" s="52" t="s">
        <v>20</v>
      </c>
      <c r="Z9" s="51">
        <v>0.314</v>
      </c>
      <c r="AA9" s="53">
        <v>20</v>
      </c>
      <c r="AB9" s="39"/>
      <c r="AC9" s="71"/>
      <c r="AD9" s="71"/>
      <c r="AE9" s="71"/>
      <c r="AF9" s="71"/>
      <c r="AG9" s="71"/>
    </row>
    <row r="10" spans="1:33" s="15" customFormat="1" ht="18.75" customHeight="1" thickBot="1" x14ac:dyDescent="0.35">
      <c r="A10" s="10"/>
      <c r="B10" s="78"/>
      <c r="C10" s="22" t="s">
        <v>7</v>
      </c>
      <c r="D10" s="65">
        <v>40</v>
      </c>
      <c r="E10" s="11"/>
      <c r="F10" s="1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39"/>
      <c r="U10" s="42">
        <f>D10*U7</f>
        <v>11.879999999999999</v>
      </c>
      <c r="V10" s="39"/>
      <c r="W10" s="51" t="s">
        <v>10</v>
      </c>
      <c r="X10" s="51">
        <v>0.10100000000000001</v>
      </c>
      <c r="Y10" s="51" t="s">
        <v>21</v>
      </c>
      <c r="Z10" s="51">
        <v>0.32300000000000001</v>
      </c>
      <c r="AA10" s="53">
        <v>25</v>
      </c>
      <c r="AB10" s="39"/>
      <c r="AC10" s="71"/>
      <c r="AD10" s="71"/>
      <c r="AE10" s="71"/>
      <c r="AF10" s="71"/>
      <c r="AG10" s="71"/>
    </row>
    <row r="11" spans="1:33" s="15" customFormat="1" ht="9.75" customHeight="1" thickBot="1" x14ac:dyDescent="0.35">
      <c r="A11" s="10"/>
      <c r="B11" s="11"/>
      <c r="C11" s="21"/>
      <c r="D11" s="21"/>
      <c r="E11" s="11"/>
      <c r="F11" s="1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39"/>
      <c r="U11" s="42"/>
      <c r="V11" s="39"/>
      <c r="W11" s="51" t="s">
        <v>11</v>
      </c>
      <c r="X11" s="54">
        <v>0.111</v>
      </c>
      <c r="Y11" s="51" t="s">
        <v>22</v>
      </c>
      <c r="Z11" s="55">
        <v>0.35299999999999998</v>
      </c>
      <c r="AA11" s="53">
        <v>30</v>
      </c>
      <c r="AB11" s="39"/>
      <c r="AC11" s="71"/>
      <c r="AD11" s="71"/>
      <c r="AE11" s="71"/>
      <c r="AF11" s="71"/>
      <c r="AG11" s="71"/>
    </row>
    <row r="12" spans="1:33" s="15" customFormat="1" ht="19.5" thickBot="1" x14ac:dyDescent="0.35">
      <c r="A12" s="11"/>
      <c r="B12" s="11"/>
      <c r="C12" s="23" t="s">
        <v>12</v>
      </c>
      <c r="D12" s="66">
        <v>720</v>
      </c>
      <c r="E12" s="11"/>
      <c r="F12" s="14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39"/>
      <c r="U12" s="42">
        <f>D12*U9</f>
        <v>1692</v>
      </c>
      <c r="V12" s="56"/>
      <c r="W12" s="57"/>
      <c r="X12" s="57"/>
      <c r="Y12" s="51" t="s">
        <v>23</v>
      </c>
      <c r="Z12" s="51">
        <v>0.38300000000000001</v>
      </c>
      <c r="AA12" s="53">
        <v>35</v>
      </c>
      <c r="AB12" s="39"/>
      <c r="AC12" s="71"/>
      <c r="AD12" s="71"/>
      <c r="AE12" s="71"/>
      <c r="AF12" s="71"/>
      <c r="AG12" s="71"/>
    </row>
    <row r="13" spans="1:33" ht="7.5" customHeight="1" thickBot="1" x14ac:dyDescent="0.3">
      <c r="A13" s="7"/>
      <c r="B13" s="7"/>
      <c r="C13" s="8"/>
      <c r="D13" s="9"/>
      <c r="E13" s="7"/>
      <c r="F13" s="6"/>
      <c r="T13" s="38"/>
      <c r="U13" s="42">
        <f>D12*U10</f>
        <v>8553.5999999999985</v>
      </c>
      <c r="V13" s="58"/>
      <c r="W13" s="43"/>
      <c r="X13" s="38"/>
      <c r="Y13" s="38"/>
      <c r="Z13" s="38"/>
      <c r="AA13" s="59">
        <v>40</v>
      </c>
      <c r="AB13" s="38"/>
    </row>
    <row r="14" spans="1:33" s="15" customFormat="1" ht="22.5" customHeight="1" thickBot="1" x14ac:dyDescent="0.35">
      <c r="A14" s="11"/>
      <c r="B14" s="11"/>
      <c r="C14" s="79" t="s">
        <v>13</v>
      </c>
      <c r="D14" s="80">
        <f>U14</f>
        <v>-6861.5999999999985</v>
      </c>
      <c r="E14" s="81" t="s">
        <v>14</v>
      </c>
      <c r="F14" s="8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39"/>
      <c r="U14" s="42">
        <f>U12-U13</f>
        <v>-6861.5999999999985</v>
      </c>
      <c r="V14" s="39"/>
      <c r="W14" s="44"/>
      <c r="X14" s="60"/>
      <c r="Y14" s="61"/>
      <c r="Z14" s="39"/>
      <c r="AA14" s="53">
        <v>45</v>
      </c>
      <c r="AB14" s="39"/>
      <c r="AC14" s="71"/>
      <c r="AD14" s="71"/>
      <c r="AE14" s="71"/>
      <c r="AF14" s="71"/>
      <c r="AG14" s="71"/>
    </row>
    <row r="15" spans="1:33" s="15" customFormat="1" ht="22.5" customHeight="1" thickBot="1" x14ac:dyDescent="0.35">
      <c r="A15" s="11"/>
      <c r="B15" s="11"/>
      <c r="C15" s="79"/>
      <c r="D15" s="80"/>
      <c r="E15" s="81"/>
      <c r="F15" s="8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39"/>
      <c r="U15" s="42"/>
      <c r="V15" s="39"/>
      <c r="W15" s="44"/>
      <c r="X15" s="39"/>
      <c r="Y15" s="39"/>
      <c r="Z15" s="39"/>
      <c r="AA15" s="53">
        <v>50</v>
      </c>
      <c r="AB15" s="39"/>
      <c r="AC15" s="71"/>
      <c r="AD15" s="71"/>
      <c r="AE15" s="71"/>
      <c r="AF15" s="71"/>
      <c r="AG15" s="71"/>
    </row>
    <row r="16" spans="1:33" ht="15" customHeight="1" x14ac:dyDescent="0.25">
      <c r="A16" s="5"/>
      <c r="B16" s="7"/>
      <c r="C16" s="24"/>
      <c r="D16" s="25"/>
      <c r="E16" s="26"/>
      <c r="F16" s="6"/>
      <c r="T16" s="38" t="s">
        <v>15</v>
      </c>
      <c r="U16" s="62">
        <f>U12/U13</f>
        <v>0.19781144781144785</v>
      </c>
      <c r="V16" s="38"/>
      <c r="W16" s="43"/>
      <c r="X16" s="38"/>
      <c r="Y16" s="38"/>
      <c r="Z16" s="38"/>
      <c r="AA16" s="59">
        <v>55</v>
      </c>
      <c r="AB16" s="38"/>
    </row>
    <row r="17" spans="1:28" ht="15" customHeight="1" x14ac:dyDescent="0.25">
      <c r="A17" s="5"/>
      <c r="B17" s="7"/>
      <c r="C17" s="27"/>
      <c r="D17" s="28"/>
      <c r="E17" s="26"/>
      <c r="F17" s="6"/>
      <c r="T17" s="38" t="s">
        <v>16</v>
      </c>
      <c r="U17" s="62">
        <f>1-U16</f>
        <v>0.80218855218855212</v>
      </c>
      <c r="V17" s="38"/>
      <c r="W17" s="43"/>
      <c r="X17" s="38"/>
      <c r="Y17" s="38"/>
      <c r="Z17" s="38"/>
      <c r="AA17" s="59">
        <v>60</v>
      </c>
      <c r="AB17" s="38"/>
    </row>
    <row r="18" spans="1:28" x14ac:dyDescent="0.25">
      <c r="A18" s="5"/>
      <c r="B18" s="7"/>
      <c r="E18" s="7"/>
      <c r="F18" s="6"/>
      <c r="T18" s="38"/>
      <c r="U18" s="42"/>
      <c r="V18" s="38"/>
      <c r="W18" s="43"/>
      <c r="X18" s="38"/>
      <c r="Y18" s="38"/>
      <c r="Z18" s="38"/>
      <c r="AA18" s="59">
        <v>65</v>
      </c>
      <c r="AB18" s="38"/>
    </row>
    <row r="19" spans="1:28" x14ac:dyDescent="0.25">
      <c r="A19" s="5"/>
      <c r="B19" s="7"/>
      <c r="E19" s="7"/>
      <c r="F19" s="6"/>
      <c r="T19" s="38"/>
      <c r="U19" s="42"/>
      <c r="V19" s="38"/>
      <c r="W19" s="43"/>
      <c r="X19" s="38"/>
      <c r="Y19" s="38"/>
      <c r="Z19" s="38"/>
      <c r="AA19" s="63">
        <v>70</v>
      </c>
      <c r="AB19" s="38"/>
    </row>
    <row r="20" spans="1:28" x14ac:dyDescent="0.25">
      <c r="A20" s="5"/>
      <c r="B20" s="7"/>
      <c r="D20" s="29"/>
      <c r="E20" s="7"/>
      <c r="F20" s="6"/>
      <c r="T20" s="38"/>
      <c r="U20" s="42"/>
      <c r="V20" s="38"/>
      <c r="W20" s="43"/>
      <c r="X20" s="38"/>
      <c r="Y20" s="38"/>
      <c r="Z20" s="38"/>
      <c r="AA20" s="63">
        <v>75</v>
      </c>
      <c r="AB20" s="38"/>
    </row>
    <row r="21" spans="1:28" x14ac:dyDescent="0.25">
      <c r="A21" s="5"/>
      <c r="B21" s="7"/>
      <c r="D21" s="29"/>
      <c r="E21" s="7"/>
      <c r="F21" s="6"/>
      <c r="T21" s="38"/>
      <c r="U21" s="42"/>
      <c r="V21" s="38"/>
      <c r="W21" s="43"/>
      <c r="X21" s="38"/>
      <c r="Y21" s="38"/>
      <c r="Z21" s="38"/>
      <c r="AA21" s="59">
        <v>80</v>
      </c>
      <c r="AB21" s="38"/>
    </row>
    <row r="22" spans="1:28" x14ac:dyDescent="0.25">
      <c r="A22" s="5"/>
      <c r="B22" s="7"/>
      <c r="D22" s="29"/>
      <c r="E22" s="7"/>
      <c r="F22" s="6"/>
      <c r="T22" s="38"/>
      <c r="U22" s="42"/>
      <c r="V22" s="38"/>
      <c r="W22" s="43"/>
      <c r="X22" s="38"/>
      <c r="Y22" s="38"/>
      <c r="Z22" s="38"/>
      <c r="AA22" s="59">
        <v>85</v>
      </c>
      <c r="AB22" s="38"/>
    </row>
    <row r="23" spans="1:28" x14ac:dyDescent="0.25">
      <c r="A23" s="5"/>
      <c r="B23" s="7"/>
      <c r="D23" s="29"/>
      <c r="E23" s="7"/>
      <c r="F23" s="6"/>
      <c r="T23" s="38"/>
      <c r="U23" s="42"/>
      <c r="V23" s="38"/>
      <c r="W23" s="43"/>
      <c r="X23" s="38"/>
      <c r="Y23" s="38"/>
      <c r="Z23" s="38"/>
      <c r="AA23" s="59">
        <v>90</v>
      </c>
      <c r="AB23" s="38"/>
    </row>
    <row r="24" spans="1:28" x14ac:dyDescent="0.25">
      <c r="A24" s="5"/>
      <c r="B24" s="7"/>
      <c r="D24" s="29"/>
      <c r="E24" s="7"/>
      <c r="F24" s="6"/>
      <c r="T24" s="38"/>
      <c r="U24" s="42"/>
      <c r="V24" s="38"/>
      <c r="W24" s="43"/>
      <c r="X24" s="38"/>
      <c r="Y24" s="38"/>
      <c r="Z24" s="38"/>
      <c r="AA24" s="38"/>
      <c r="AB24" s="38"/>
    </row>
    <row r="25" spans="1:28" ht="7.5" customHeight="1" x14ac:dyDescent="0.25">
      <c r="A25" s="5"/>
      <c r="B25" s="7"/>
      <c r="D25" s="29"/>
      <c r="E25" s="7"/>
      <c r="F25" s="6"/>
      <c r="T25" s="38"/>
      <c r="U25" s="42"/>
      <c r="V25" s="38"/>
      <c r="W25" s="43"/>
      <c r="X25" s="38"/>
      <c r="Y25" s="38"/>
      <c r="Z25" s="38"/>
      <c r="AA25" s="38"/>
      <c r="AB25" s="38"/>
    </row>
    <row r="26" spans="1:28" x14ac:dyDescent="0.25">
      <c r="A26" s="5"/>
      <c r="B26" s="7"/>
      <c r="D26" s="29"/>
      <c r="E26" s="7"/>
      <c r="F26" s="6"/>
      <c r="T26" s="38"/>
      <c r="U26" s="42"/>
      <c r="V26" s="38"/>
      <c r="W26" s="43"/>
      <c r="X26" s="38"/>
      <c r="Y26" s="38"/>
      <c r="Z26" s="38"/>
      <c r="AA26" s="38"/>
      <c r="AB26" s="38"/>
    </row>
    <row r="27" spans="1:28" ht="18" customHeight="1" x14ac:dyDescent="0.25">
      <c r="A27" s="7"/>
      <c r="B27" s="7"/>
      <c r="C27" s="8"/>
      <c r="D27" s="8"/>
      <c r="E27" s="7"/>
      <c r="F27" s="7"/>
    </row>
    <row r="28" spans="1:28" ht="66" customHeight="1" x14ac:dyDescent="0.25">
      <c r="A28" s="35"/>
      <c r="B28" s="35"/>
      <c r="C28" s="36"/>
      <c r="D28" s="36"/>
      <c r="E28" s="35"/>
      <c r="F28" s="35"/>
    </row>
    <row r="29" spans="1:28" x14ac:dyDescent="0.25">
      <c r="D29" s="29"/>
    </row>
  </sheetData>
  <sheetProtection algorithmName="SHA-512" hashValue="QhTLxJ8O1AYic0XFN/tY6G3fqddmtoTV/Ga7v/iYF82QyvRqIATXTiOFE8jufy2cRw3WAwuw/YSKFBmeuid35w==" saltValue="8Aapo59fqeduwISefFYH/w==" spinCount="100000" sheet="1" formatCells="0" formatColumns="0" formatRows="0" insertColumns="0" insertRows="0" insertHyperlinks="0" deleteColumns="0" deleteRows="0" sort="0" autoFilter="0" pivotTables="0"/>
  <mergeCells count="7">
    <mergeCell ref="B2:E2"/>
    <mergeCell ref="B5:C5"/>
    <mergeCell ref="B7:C7"/>
    <mergeCell ref="B9:B10"/>
    <mergeCell ref="C14:C15"/>
    <mergeCell ref="D14:D15"/>
    <mergeCell ref="E14:F15"/>
  </mergeCells>
  <dataValidations count="4">
    <dataValidation type="list" allowBlank="1" showInputMessage="1" showErrorMessage="1" sqref="D9:D10" xr:uid="{84C7D7AA-D446-474F-A83D-953E716579C7}">
      <formula1>$AA$7:$AA$23</formula1>
    </dataValidation>
    <dataValidation type="list" allowBlank="1" showInputMessage="1" showErrorMessage="1" sqref="D5" xr:uid="{83718585-8AE3-477E-B2E6-F3C4D88C3D36}">
      <formula1>$W$7:$W$11</formula1>
    </dataValidation>
    <dataValidation type="list" allowBlank="1" showInputMessage="1" showErrorMessage="1" sqref="D7" xr:uid="{D81ADBBD-3F15-4915-8C3E-79D984B25488}">
      <formula1>$Y$7:$Y$12</formula1>
    </dataValidation>
    <dataValidation type="list" allowBlank="1" showInputMessage="1" showErrorMessage="1" sqref="D6" xr:uid="{CD27D710-24BF-482C-A785-6ADC385E0C89}">
      <formula1>$W$7:$W$10</formula1>
    </dataValidation>
  </dataValidations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Results_(2)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Thomas</dc:creator>
  <cp:lastModifiedBy>David NAULIN</cp:lastModifiedBy>
  <dcterms:created xsi:type="dcterms:W3CDTF">2024-07-25T15:21:34Z</dcterms:created>
  <dcterms:modified xsi:type="dcterms:W3CDTF">2024-07-29T08:59:10Z</dcterms:modified>
</cp:coreProperties>
</file>